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270" windowWidth="21090" windowHeight="9090"/>
  </bookViews>
  <sheets>
    <sheet name="ต.ค.62" sheetId="20" r:id="rId1"/>
  </sheets>
  <calcPr calcId="144525"/>
</workbook>
</file>

<file path=xl/calcChain.xml><?xml version="1.0" encoding="utf-8"?>
<calcChain xmlns="http://schemas.openxmlformats.org/spreadsheetml/2006/main">
  <c r="M6" i="20" l="1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<sst xmlns="http://schemas.openxmlformats.org/spreadsheetml/2006/main" count="66" uniqueCount="59">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</sst>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0" fontId="13" fillId="0" borderId="14" xfId="0" applyFont="1" applyBorder="1" applyAlignment="1"/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5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 readingOrder="1"/>
    </xf>
    <xf numFmtId="165" fontId="11" fillId="2" borderId="16" xfId="0" applyNumberFormat="1" applyFont="1" applyFill="1" applyBorder="1" applyAlignment="1">
      <alignment horizontal="center" vertical="center" wrapText="1" readingOrder="1"/>
    </xf>
    <xf numFmtId="3" fontId="10" fillId="0" borderId="16" xfId="0" applyNumberFormat="1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 readingOrder="1"/>
    </xf>
    <xf numFmtId="0" fontId="7" fillId="0" borderId="17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6" xfId="0" applyNumberFormat="1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 readingOrder="1"/>
    </xf>
    <xf numFmtId="0" fontId="7" fillId="5" borderId="8" xfId="0" applyFont="1" applyFill="1" applyBorder="1" applyAlignment="1">
      <alignment horizontal="center" vertical="center" wrapText="1" readingOrder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readingOrder="1"/>
    </xf>
    <xf numFmtId="0" fontId="15" fillId="7" borderId="9" xfId="0" applyFont="1" applyFill="1" applyBorder="1" applyAlignment="1">
      <alignment horizontal="center" vertical="center" wrapText="1" readingOrder="1"/>
    </xf>
    <xf numFmtId="3" fontId="16" fillId="9" borderId="12" xfId="0" applyNumberFormat="1" applyFont="1" applyFill="1" applyBorder="1" applyAlignment="1" applyProtection="1">
      <alignment horizontal="center" vertical="center" wrapText="1"/>
    </xf>
    <xf numFmtId="3" fontId="16" fillId="9" borderId="9" xfId="0" applyNumberFormat="1" applyFont="1" applyFill="1" applyBorder="1" applyAlignment="1" applyProtection="1">
      <alignment horizontal="center" vertical="center" wrapText="1"/>
    </xf>
    <xf numFmtId="43" fontId="7" fillId="7" borderId="12" xfId="1" applyFont="1" applyFill="1" applyBorder="1" applyAlignment="1">
      <alignment horizontal="center" vertical="center" wrapText="1" readingOrder="1"/>
    </xf>
    <xf numFmtId="43" fontId="7" fillId="7" borderId="9" xfId="1" applyFont="1" applyFill="1" applyBorder="1" applyAlignment="1">
      <alignment horizontal="center" vertical="center" wrapText="1" readingOrder="1"/>
    </xf>
    <xf numFmtId="0" fontId="7" fillId="7" borderId="12" xfId="0" applyFont="1" applyFill="1" applyBorder="1" applyAlignment="1">
      <alignment horizontal="center" vertical="center" wrapText="1" readingOrder="1"/>
    </xf>
    <xf numFmtId="0" fontId="7" fillId="7" borderId="9" xfId="0" applyFont="1" applyFill="1" applyBorder="1" applyAlignment="1">
      <alignment horizontal="center" vertical="center" wrapText="1" readingOrder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3" fontId="16" fillId="8" borderId="10" xfId="0" applyNumberFormat="1" applyFont="1" applyFill="1" applyBorder="1" applyAlignment="1" applyProtection="1">
      <alignment horizontal="center" vertical="center" wrapText="1"/>
    </xf>
    <xf numFmtId="43" fontId="10" fillId="7" borderId="12" xfId="1" applyFont="1" applyFill="1" applyBorder="1" applyAlignment="1">
      <alignment horizontal="center" vertical="center" wrapText="1"/>
    </xf>
    <xf numFmtId="43" fontId="10" fillId="7" borderId="9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3" fontId="14" fillId="11" borderId="12" xfId="0" applyNumberFormat="1" applyFont="1" applyFill="1" applyBorder="1" applyAlignment="1" applyProtection="1">
      <alignment horizontal="center" vertical="center" wrapText="1"/>
    </xf>
    <xf numFmtId="3" fontId="14" fillId="10" borderId="12" xfId="0" applyNumberFormat="1" applyFont="1" applyFill="1" applyBorder="1" applyAlignment="1" applyProtection="1">
      <alignment horizontal="center" vertical="center" wrapText="1"/>
    </xf>
    <xf numFmtId="3" fontId="14" fillId="6" borderId="12" xfId="0" applyNumberFormat="1" applyFont="1" applyFill="1" applyBorder="1" applyAlignment="1" applyProtection="1">
      <alignment horizontal="center" vertical="center" wrapText="1"/>
    </xf>
    <xf numFmtId="3" fontId="14" fillId="3" borderId="12" xfId="0" applyNumberFormat="1" applyFont="1" applyFill="1" applyBorder="1" applyAlignment="1" applyProtection="1">
      <alignment horizontal="center" vertical="center" wrapText="1"/>
    </xf>
    <xf numFmtId="3" fontId="14" fillId="3" borderId="9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166" fontId="16" fillId="6" borderId="10" xfId="0" applyNumberFormat="1" applyFont="1" applyFill="1" applyBorder="1" applyAlignment="1" applyProtection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0"/>
  <tableStyles count="0" defaultTableStyle="TableStyleMedium2" defaultPivotStyle="PivotStyleLight16"/>
  <colors>
    <mruColors>
      <color rgb="FFF5273B"/>
      <color rgb="FFFCC8CC"/>
      <color rgb="FFF6ACB1"/>
      <color rgb="FFF2828A"/>
      <color rgb="FFF7536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71" t="s">
        <v>56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7" t="s">
        <v>53</v>
      </c>
      <c r="P1" s="42">
        <v>43789</v>
      </c>
    </row>
    <row r="2" spans="1:24" ht="54.75" customHeight="1" thickBot="1">
      <c r="C2" s="65" t="s">
        <v>41</v>
      </c>
      <c r="D2" s="72" t="s">
        <v>40</v>
      </c>
      <c r="E2" s="72"/>
      <c r="F2" s="72"/>
      <c r="G2" s="72"/>
      <c r="H2" s="73" t="s">
        <v>39</v>
      </c>
      <c r="I2" s="73"/>
      <c r="J2" s="73"/>
      <c r="K2" s="74" t="s">
        <v>38</v>
      </c>
      <c r="L2" s="74"/>
      <c r="M2" s="74"/>
      <c r="N2" s="75" t="s">
        <v>57</v>
      </c>
      <c r="O2" s="55" t="s">
        <v>58</v>
      </c>
      <c r="P2" s="57" t="s">
        <v>37</v>
      </c>
    </row>
    <row r="3" spans="1:24" ht="38.25" customHeight="1" thickBot="1">
      <c r="C3" s="65"/>
      <c r="D3" s="59" t="s">
        <v>36</v>
      </c>
      <c r="E3" s="59" t="s">
        <v>35</v>
      </c>
      <c r="F3" s="59" t="s">
        <v>34</v>
      </c>
      <c r="G3" s="61" t="s">
        <v>29</v>
      </c>
      <c r="H3" s="63" t="s">
        <v>33</v>
      </c>
      <c r="I3" s="65" t="s">
        <v>32</v>
      </c>
      <c r="J3" s="67" t="s">
        <v>29</v>
      </c>
      <c r="K3" s="69" t="s">
        <v>31</v>
      </c>
      <c r="L3" s="65" t="s">
        <v>30</v>
      </c>
      <c r="M3" s="77" t="s">
        <v>29</v>
      </c>
      <c r="N3" s="75"/>
      <c r="O3" s="55"/>
      <c r="P3" s="58"/>
    </row>
    <row r="4" spans="1:24" ht="36.75" customHeight="1" thickBot="1">
      <c r="C4" s="66"/>
      <c r="D4" s="60"/>
      <c r="E4" s="60"/>
      <c r="F4" s="60"/>
      <c r="G4" s="62"/>
      <c r="H4" s="64"/>
      <c r="I4" s="66"/>
      <c r="J4" s="68"/>
      <c r="K4" s="70"/>
      <c r="L4" s="66"/>
      <c r="M4" s="78"/>
      <c r="N4" s="76"/>
      <c r="O4" s="56"/>
      <c r="P4" s="58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1">
        <v>1</v>
      </c>
      <c r="C5" s="49" t="s">
        <v>28</v>
      </c>
      <c r="D5" s="48">
        <v>3.16</v>
      </c>
      <c r="E5" s="48">
        <v>2.98</v>
      </c>
      <c r="F5" s="48">
        <v>1.59</v>
      </c>
      <c r="G5" s="48">
        <f t="shared" ref="G5:G20" si="0">(IF(D5&lt;1.5,1,0))+(IF(E5&lt;1,1,0))+(IF(F5&lt;0.8,1,0))</f>
        <v>0</v>
      </c>
      <c r="H5" s="79">
        <v>515037587.60000002</v>
      </c>
      <c r="I5" s="79">
        <v>47281502.159999996</v>
      </c>
      <c r="J5" s="48">
        <f t="shared" ref="J5:J20" si="1">IF(I5&lt;0,1,0)+IF(H5&lt;0,1,0)</f>
        <v>0</v>
      </c>
      <c r="K5" s="52">
        <f t="shared" ref="K5:K20" si="2">SUM(I5/1)</f>
        <v>47281502.159999996</v>
      </c>
      <c r="L5" s="46">
        <f>+H5/K5</f>
        <v>10.89300390366447</v>
      </c>
      <c r="M5" s="44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7">
        <f t="shared" ref="N5:N20" si="3">SUM(G5+J5+M5)</f>
        <v>0</v>
      </c>
      <c r="O5" s="47">
        <v>1</v>
      </c>
      <c r="P5" s="87">
        <v>143339233.03</v>
      </c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1">
        <v>2</v>
      </c>
      <c r="C6" s="49" t="s">
        <v>27</v>
      </c>
      <c r="D6" s="81">
        <v>0.87</v>
      </c>
      <c r="E6" s="81">
        <v>0.82</v>
      </c>
      <c r="F6" s="82">
        <v>0.5</v>
      </c>
      <c r="G6" s="81">
        <f t="shared" si="0"/>
        <v>3</v>
      </c>
      <c r="H6" s="84">
        <v>-25384123.170000002</v>
      </c>
      <c r="I6" s="80">
        <v>26494978.039999999</v>
      </c>
      <c r="J6" s="81">
        <f>IF(I6&lt;0,1,0)+IF(H6&lt;0,1,0)</f>
        <v>1</v>
      </c>
      <c r="K6" s="52">
        <f>SUM(I6/1)</f>
        <v>26494978.039999999</v>
      </c>
      <c r="L6" s="46">
        <f>+H6/K6</f>
        <v>-0.95807300280366647</v>
      </c>
      <c r="M6" s="44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7">
        <f>SUM(G6+J6+M6)</f>
        <v>4</v>
      </c>
      <c r="O6" s="47">
        <v>7</v>
      </c>
      <c r="P6" s="88">
        <v>-94593991.379999995</v>
      </c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1">
        <v>3</v>
      </c>
      <c r="C7" s="49" t="s">
        <v>26</v>
      </c>
      <c r="D7" s="48">
        <v>1.52</v>
      </c>
      <c r="E7" s="48">
        <v>1.41</v>
      </c>
      <c r="F7" s="48">
        <v>1.05</v>
      </c>
      <c r="G7" s="48">
        <f t="shared" si="0"/>
        <v>0</v>
      </c>
      <c r="H7" s="79">
        <v>14266817.98</v>
      </c>
      <c r="I7" s="79">
        <v>11078667.17</v>
      </c>
      <c r="J7" s="48">
        <f t="shared" si="1"/>
        <v>0</v>
      </c>
      <c r="K7" s="52">
        <f t="shared" si="2"/>
        <v>11078667.17</v>
      </c>
      <c r="L7" s="46">
        <f t="shared" ref="L7:L20" si="5">+H7/K7</f>
        <v>1.2877738595336825</v>
      </c>
      <c r="M7" s="44">
        <f t="shared" si="4"/>
        <v>0</v>
      </c>
      <c r="N7" s="47">
        <f t="shared" si="3"/>
        <v>0</v>
      </c>
      <c r="O7" s="47">
        <v>2</v>
      </c>
      <c r="P7" s="87">
        <v>1458646.05</v>
      </c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1">
        <v>4</v>
      </c>
      <c r="C8" s="49" t="s">
        <v>25</v>
      </c>
      <c r="D8" s="81">
        <v>1.1499999999999999</v>
      </c>
      <c r="E8" s="81">
        <v>0.94</v>
      </c>
      <c r="F8" s="82">
        <v>0.5</v>
      </c>
      <c r="G8" s="81">
        <f t="shared" si="0"/>
        <v>3</v>
      </c>
      <c r="H8" s="80">
        <v>2005726.71</v>
      </c>
      <c r="I8" s="84">
        <v>-2368133.33</v>
      </c>
      <c r="J8" s="81">
        <f t="shared" si="1"/>
        <v>1</v>
      </c>
      <c r="K8" s="85">
        <f t="shared" si="2"/>
        <v>-2368133.33</v>
      </c>
      <c r="L8" s="46">
        <f t="shared" si="5"/>
        <v>-0.84696528045572494</v>
      </c>
      <c r="M8" s="43">
        <f t="shared" si="4"/>
        <v>2</v>
      </c>
      <c r="N8" s="47">
        <f t="shared" si="3"/>
        <v>6</v>
      </c>
      <c r="O8" s="47">
        <v>2</v>
      </c>
      <c r="P8" s="88">
        <v>-6892487.4000000004</v>
      </c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1">
        <v>5</v>
      </c>
      <c r="C9" s="49" t="s">
        <v>24</v>
      </c>
      <c r="D9" s="48">
        <v>2.35</v>
      </c>
      <c r="E9" s="48">
        <v>2.13</v>
      </c>
      <c r="F9" s="48">
        <v>1.88</v>
      </c>
      <c r="G9" s="48">
        <f t="shared" si="0"/>
        <v>0</v>
      </c>
      <c r="H9" s="79">
        <v>24133027.199999999</v>
      </c>
      <c r="I9" s="79">
        <v>10546847.539999999</v>
      </c>
      <c r="J9" s="48">
        <f t="shared" si="1"/>
        <v>0</v>
      </c>
      <c r="K9" s="52">
        <f t="shared" si="2"/>
        <v>10546847.539999999</v>
      </c>
      <c r="L9" s="46">
        <f t="shared" si="5"/>
        <v>2.2881744624138181</v>
      </c>
      <c r="M9" s="44">
        <f t="shared" si="4"/>
        <v>0</v>
      </c>
      <c r="N9" s="47">
        <f t="shared" si="3"/>
        <v>0</v>
      </c>
      <c r="O9" s="47">
        <v>1</v>
      </c>
      <c r="P9" s="87">
        <v>15753457.52</v>
      </c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1">
        <v>6</v>
      </c>
      <c r="C10" s="50" t="s">
        <v>23</v>
      </c>
      <c r="D10" s="48">
        <v>1.51</v>
      </c>
      <c r="E10" s="48">
        <v>1.43</v>
      </c>
      <c r="F10" s="48">
        <v>1.18</v>
      </c>
      <c r="G10" s="48">
        <f t="shared" si="0"/>
        <v>0</v>
      </c>
      <c r="H10" s="79">
        <v>9807924.2300000004</v>
      </c>
      <c r="I10" s="79">
        <v>8201564.9800000004</v>
      </c>
      <c r="J10" s="48">
        <f t="shared" si="1"/>
        <v>0</v>
      </c>
      <c r="K10" s="52">
        <f t="shared" si="2"/>
        <v>8201564.9800000004</v>
      </c>
      <c r="L10" s="46">
        <f t="shared" si="5"/>
        <v>1.195860089375284</v>
      </c>
      <c r="M10" s="44">
        <f t="shared" si="4"/>
        <v>0</v>
      </c>
      <c r="N10" s="47">
        <f t="shared" si="3"/>
        <v>0</v>
      </c>
      <c r="O10" s="47">
        <v>3</v>
      </c>
      <c r="P10" s="87">
        <v>3436564.74</v>
      </c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1">
        <v>7</v>
      </c>
      <c r="C11" s="50" t="s">
        <v>22</v>
      </c>
      <c r="D11" s="48">
        <v>1.77</v>
      </c>
      <c r="E11" s="48">
        <v>1.57</v>
      </c>
      <c r="F11" s="48">
        <v>1.08</v>
      </c>
      <c r="G11" s="48">
        <f t="shared" si="0"/>
        <v>0</v>
      </c>
      <c r="H11" s="79">
        <v>34262592.689999998</v>
      </c>
      <c r="I11" s="79">
        <v>20946071.969999999</v>
      </c>
      <c r="J11" s="48">
        <f t="shared" si="1"/>
        <v>0</v>
      </c>
      <c r="K11" s="52">
        <f t="shared" si="2"/>
        <v>20946071.969999999</v>
      </c>
      <c r="L11" s="46">
        <f t="shared" si="5"/>
        <v>1.6357526479939808</v>
      </c>
      <c r="M11" s="44">
        <f t="shared" si="4"/>
        <v>0</v>
      </c>
      <c r="N11" s="47">
        <f t="shared" si="3"/>
        <v>0</v>
      </c>
      <c r="O11" s="47">
        <v>2</v>
      </c>
      <c r="P11" s="87">
        <v>3077563.81</v>
      </c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1">
        <v>8</v>
      </c>
      <c r="C12" s="50" t="s">
        <v>21</v>
      </c>
      <c r="D12" s="48">
        <v>1.54</v>
      </c>
      <c r="E12" s="48">
        <v>1.39</v>
      </c>
      <c r="F12" s="48">
        <v>1.1399999999999999</v>
      </c>
      <c r="G12" s="48">
        <f t="shared" si="0"/>
        <v>0</v>
      </c>
      <c r="H12" s="79">
        <v>15624096.18</v>
      </c>
      <c r="I12" s="79">
        <v>10821807.720000001</v>
      </c>
      <c r="J12" s="48">
        <f t="shared" si="1"/>
        <v>0</v>
      </c>
      <c r="K12" s="52">
        <f t="shared" si="2"/>
        <v>10821807.720000001</v>
      </c>
      <c r="L12" s="46">
        <f t="shared" si="5"/>
        <v>1.4437602833327738</v>
      </c>
      <c r="M12" s="44">
        <f t="shared" si="4"/>
        <v>0</v>
      </c>
      <c r="N12" s="47">
        <f t="shared" si="3"/>
        <v>0</v>
      </c>
      <c r="O12" s="47">
        <v>2</v>
      </c>
      <c r="P12" s="87">
        <v>3948187.66</v>
      </c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1">
        <v>9</v>
      </c>
      <c r="C13" s="50" t="s">
        <v>20</v>
      </c>
      <c r="D13" s="48">
        <v>1.52</v>
      </c>
      <c r="E13" s="48">
        <v>1.45</v>
      </c>
      <c r="F13" s="48">
        <v>1.24</v>
      </c>
      <c r="G13" s="48">
        <f t="shared" si="0"/>
        <v>0</v>
      </c>
      <c r="H13" s="79">
        <v>15502850.289999999</v>
      </c>
      <c r="I13" s="79">
        <v>13199420.119999999</v>
      </c>
      <c r="J13" s="48">
        <f t="shared" si="1"/>
        <v>0</v>
      </c>
      <c r="K13" s="52">
        <f t="shared" si="2"/>
        <v>13199420.119999999</v>
      </c>
      <c r="L13" s="46">
        <f t="shared" si="5"/>
        <v>1.1745099518811286</v>
      </c>
      <c r="M13" s="44">
        <f t="shared" si="4"/>
        <v>0</v>
      </c>
      <c r="N13" s="47">
        <f t="shared" si="3"/>
        <v>0</v>
      </c>
      <c r="O13" s="47">
        <v>1</v>
      </c>
      <c r="P13" s="87">
        <v>7149798.8499999996</v>
      </c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1">
        <v>10</v>
      </c>
      <c r="C14" s="50" t="s">
        <v>19</v>
      </c>
      <c r="D14" s="83">
        <v>2.2999999999999998</v>
      </c>
      <c r="E14" s="48">
        <v>2.21</v>
      </c>
      <c r="F14" s="48">
        <v>1.75</v>
      </c>
      <c r="G14" s="48">
        <f t="shared" si="0"/>
        <v>0</v>
      </c>
      <c r="H14" s="79">
        <v>25280373.620000001</v>
      </c>
      <c r="I14" s="79">
        <v>15760974.279999999</v>
      </c>
      <c r="J14" s="48">
        <f t="shared" si="1"/>
        <v>0</v>
      </c>
      <c r="K14" s="52">
        <f t="shared" si="2"/>
        <v>15760974.279999999</v>
      </c>
      <c r="L14" s="46">
        <f t="shared" si="5"/>
        <v>1.6039854625027661</v>
      </c>
      <c r="M14" s="44">
        <f t="shared" si="4"/>
        <v>0</v>
      </c>
      <c r="N14" s="47">
        <f t="shared" si="3"/>
        <v>0</v>
      </c>
      <c r="O14" s="47">
        <v>0</v>
      </c>
      <c r="P14" s="87">
        <v>14617536.060000001</v>
      </c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1">
        <v>11</v>
      </c>
      <c r="C15" s="50" t="s">
        <v>18</v>
      </c>
      <c r="D15" s="48">
        <v>2.19</v>
      </c>
      <c r="E15" s="48">
        <v>2.02</v>
      </c>
      <c r="F15" s="83">
        <v>1.7</v>
      </c>
      <c r="G15" s="48">
        <f t="shared" si="0"/>
        <v>0</v>
      </c>
      <c r="H15" s="79">
        <v>21288642.329999998</v>
      </c>
      <c r="I15" s="79">
        <v>13175830.779999999</v>
      </c>
      <c r="J15" s="48">
        <f t="shared" si="1"/>
        <v>0</v>
      </c>
      <c r="K15" s="52">
        <f t="shared" si="2"/>
        <v>13175830.779999999</v>
      </c>
      <c r="L15" s="46">
        <f t="shared" si="5"/>
        <v>1.6157343461267495</v>
      </c>
      <c r="M15" s="44">
        <f t="shared" si="4"/>
        <v>0</v>
      </c>
      <c r="N15" s="47">
        <f t="shared" si="3"/>
        <v>0</v>
      </c>
      <c r="O15" s="47">
        <v>0</v>
      </c>
      <c r="P15" s="87">
        <v>12502880.140000001</v>
      </c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1">
        <v>12</v>
      </c>
      <c r="C16" s="50" t="s">
        <v>17</v>
      </c>
      <c r="D16" s="48">
        <v>3.67</v>
      </c>
      <c r="E16" s="48">
        <v>2.95</v>
      </c>
      <c r="F16" s="48">
        <v>2.67</v>
      </c>
      <c r="G16" s="48">
        <f t="shared" si="0"/>
        <v>0</v>
      </c>
      <c r="H16" s="79">
        <v>75842247.980000004</v>
      </c>
      <c r="I16" s="79">
        <v>38850985.840000004</v>
      </c>
      <c r="J16" s="48">
        <f t="shared" si="1"/>
        <v>0</v>
      </c>
      <c r="K16" s="52">
        <f t="shared" si="2"/>
        <v>38850985.840000004</v>
      </c>
      <c r="L16" s="46">
        <f t="shared" si="5"/>
        <v>1.9521318787724229</v>
      </c>
      <c r="M16" s="44">
        <f t="shared" si="4"/>
        <v>0</v>
      </c>
      <c r="N16" s="47">
        <f t="shared" si="3"/>
        <v>0</v>
      </c>
      <c r="O16" s="47">
        <v>1</v>
      </c>
      <c r="P16" s="87">
        <v>47439461.210000001</v>
      </c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1">
        <v>13</v>
      </c>
      <c r="C17" s="50" t="s">
        <v>16</v>
      </c>
      <c r="D17" s="48">
        <v>2.36</v>
      </c>
      <c r="E17" s="48">
        <v>2.11</v>
      </c>
      <c r="F17" s="48">
        <v>1.86</v>
      </c>
      <c r="G17" s="48">
        <f t="shared" si="0"/>
        <v>0</v>
      </c>
      <c r="H17" s="79">
        <v>8580347.1400000006</v>
      </c>
      <c r="I17" s="79">
        <v>6063699.75</v>
      </c>
      <c r="J17" s="48">
        <f t="shared" si="1"/>
        <v>0</v>
      </c>
      <c r="K17" s="52">
        <f t="shared" si="2"/>
        <v>6063699.75</v>
      </c>
      <c r="L17" s="46">
        <f t="shared" si="5"/>
        <v>1.4150349611225392</v>
      </c>
      <c r="M17" s="44">
        <f t="shared" si="4"/>
        <v>0</v>
      </c>
      <c r="N17" s="47">
        <f t="shared" si="3"/>
        <v>0</v>
      </c>
      <c r="O17" s="47">
        <v>1</v>
      </c>
      <c r="P17" s="87">
        <v>5400585.7599999998</v>
      </c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1">
        <v>14</v>
      </c>
      <c r="C18" s="50" t="s">
        <v>15</v>
      </c>
      <c r="D18" s="48">
        <v>1.77</v>
      </c>
      <c r="E18" s="48">
        <v>1.65</v>
      </c>
      <c r="F18" s="48">
        <v>1.18</v>
      </c>
      <c r="G18" s="48">
        <f t="shared" si="0"/>
        <v>0</v>
      </c>
      <c r="H18" s="79">
        <v>16826359.460000001</v>
      </c>
      <c r="I18" s="79">
        <v>13379349.02</v>
      </c>
      <c r="J18" s="48">
        <f t="shared" si="1"/>
        <v>0</v>
      </c>
      <c r="K18" s="52">
        <f t="shared" si="2"/>
        <v>13379349.02</v>
      </c>
      <c r="L18" s="46">
        <f t="shared" si="5"/>
        <v>1.257636633504909</v>
      </c>
      <c r="M18" s="44">
        <f t="shared" si="4"/>
        <v>0</v>
      </c>
      <c r="N18" s="47">
        <f t="shared" si="3"/>
        <v>0</v>
      </c>
      <c r="O18" s="47">
        <v>3</v>
      </c>
      <c r="P18" s="87">
        <v>3916850.28</v>
      </c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1">
        <v>15</v>
      </c>
      <c r="C19" s="50" t="s">
        <v>14</v>
      </c>
      <c r="D19" s="43">
        <v>1.39</v>
      </c>
      <c r="E19" s="48">
        <v>1.27</v>
      </c>
      <c r="F19" s="48">
        <v>0.93</v>
      </c>
      <c r="G19" s="43">
        <f t="shared" si="0"/>
        <v>1</v>
      </c>
      <c r="H19" s="79">
        <v>5220501.92</v>
      </c>
      <c r="I19" s="79">
        <v>9594859.0600000005</v>
      </c>
      <c r="J19" s="48">
        <f t="shared" si="1"/>
        <v>0</v>
      </c>
      <c r="K19" s="52">
        <f t="shared" si="2"/>
        <v>9594859.0600000005</v>
      </c>
      <c r="L19" s="46">
        <f t="shared" si="5"/>
        <v>0.54409365341943849</v>
      </c>
      <c r="M19" s="44">
        <f t="shared" si="4"/>
        <v>0</v>
      </c>
      <c r="N19" s="47">
        <f t="shared" si="3"/>
        <v>1</v>
      </c>
      <c r="O19" s="47">
        <v>6</v>
      </c>
      <c r="P19" s="88">
        <v>-998866.95</v>
      </c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1">
        <v>16</v>
      </c>
      <c r="C20" s="49" t="s">
        <v>13</v>
      </c>
      <c r="D20" s="48">
        <v>2.0699999999999998</v>
      </c>
      <c r="E20" s="48">
        <v>1.95</v>
      </c>
      <c r="F20" s="48">
        <v>1.49</v>
      </c>
      <c r="G20" s="48">
        <f t="shared" si="0"/>
        <v>0</v>
      </c>
      <c r="H20" s="79">
        <v>8924510.2599999998</v>
      </c>
      <c r="I20" s="79">
        <v>3954083.69</v>
      </c>
      <c r="J20" s="48">
        <f t="shared" si="1"/>
        <v>0</v>
      </c>
      <c r="K20" s="45">
        <f t="shared" si="2"/>
        <v>3954083.69</v>
      </c>
      <c r="L20" s="46">
        <f t="shared" si="5"/>
        <v>2.2570362591389661</v>
      </c>
      <c r="M20" s="44">
        <f t="shared" si="4"/>
        <v>0</v>
      </c>
      <c r="N20" s="47">
        <f t="shared" si="3"/>
        <v>0</v>
      </c>
      <c r="O20" s="47">
        <v>0</v>
      </c>
      <c r="P20" s="87">
        <v>4105083.56</v>
      </c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40"/>
      <c r="I21" s="40"/>
      <c r="J21" s="14"/>
      <c r="K21" s="14"/>
      <c r="L21" s="15"/>
      <c r="M21" s="4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86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53" t="s">
        <v>5</v>
      </c>
      <c r="M23" s="53"/>
      <c r="N23" s="5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53"/>
      <c r="M24" s="53"/>
      <c r="N24" s="5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53" t="s">
        <v>5</v>
      </c>
      <c r="M25" s="53"/>
      <c r="N25" s="5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53"/>
      <c r="M26" s="53"/>
      <c r="N26" s="5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54" t="s">
        <v>5</v>
      </c>
      <c r="L27" s="54"/>
      <c r="M27" s="39"/>
      <c r="N27" s="39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8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53" t="s">
        <v>5</v>
      </c>
      <c r="M30" s="53"/>
      <c r="N30" s="5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53"/>
      <c r="M31" s="53"/>
      <c r="N31" s="5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ต.ค.62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2019-08-16T03:20:22Z</cp:lastPrinted>
  <dcterms:created xsi:type="dcterms:W3CDTF">2017-12-26T02:45:48Z</dcterms:created>
  <dcterms:modified xsi:type="dcterms:W3CDTF">2019-11-21T02:46:42Z</dcterms:modified>
</cp:coreProperties>
</file>